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65" windowWidth="27795" windowHeight="11760"/>
  </bookViews>
  <sheets>
    <sheet name="доходы" sheetId="1" r:id="rId1"/>
  </sheets>
  <definedNames>
    <definedName name="_xlnm._FilterDatabase" localSheetId="0" hidden="1">доходы!$A$6:$D$20</definedName>
    <definedName name="_xlnm.Print_Titles" localSheetId="0">доходы!$4:$6</definedName>
    <definedName name="_xlnm.Print_Area" localSheetId="0">доходы!$A$1:$H$27</definedName>
  </definedNames>
  <calcPr calcId="144525"/>
</workbook>
</file>

<file path=xl/calcChain.xml><?xml version="1.0" encoding="utf-8"?>
<calcChain xmlns="http://schemas.openxmlformats.org/spreadsheetml/2006/main">
  <c r="C21" i="1" l="1"/>
  <c r="C20" i="1"/>
  <c r="C9" i="1"/>
  <c r="C8" i="1"/>
  <c r="C7" i="1" s="1"/>
  <c r="H27" i="1" l="1"/>
  <c r="H26" i="1"/>
  <c r="H25" i="1"/>
  <c r="H24" i="1"/>
  <c r="H23" i="1"/>
  <c r="H22" i="1"/>
  <c r="G27" i="1"/>
  <c r="G26" i="1"/>
  <c r="G25" i="1"/>
  <c r="G24" i="1"/>
  <c r="G23" i="1"/>
  <c r="G22" i="1"/>
  <c r="H19" i="1"/>
  <c r="H17" i="1"/>
  <c r="H16" i="1"/>
  <c r="H15" i="1"/>
  <c r="H14" i="1"/>
  <c r="H13" i="1"/>
  <c r="H12" i="1"/>
  <c r="H11" i="1"/>
  <c r="H10" i="1"/>
  <c r="E9" i="1"/>
  <c r="G19" i="1"/>
  <c r="G17" i="1"/>
  <c r="G16" i="1"/>
  <c r="G15" i="1"/>
  <c r="G14" i="1"/>
  <c r="G13" i="1"/>
  <c r="G12" i="1"/>
  <c r="G11" i="1"/>
  <c r="G10" i="1"/>
  <c r="E21" i="1"/>
  <c r="E20" i="1" s="1"/>
  <c r="E8" i="1"/>
  <c r="E7" i="1" l="1"/>
  <c r="F15" i="1" s="1"/>
  <c r="F26" i="1" l="1"/>
  <c r="F22" i="1"/>
  <c r="F13" i="1"/>
  <c r="F25" i="1"/>
  <c r="F27" i="1"/>
  <c r="F24" i="1"/>
  <c r="F16" i="1"/>
  <c r="F18" i="1"/>
  <c r="F17" i="1"/>
  <c r="F19" i="1"/>
  <c r="F14" i="1"/>
  <c r="F23" i="1"/>
  <c r="F12" i="1"/>
  <c r="F11" i="1"/>
  <c r="F10" i="1"/>
  <c r="G21" i="1"/>
  <c r="F21" i="1" l="1"/>
  <c r="F20" i="1" s="1"/>
  <c r="F9" i="1"/>
  <c r="F8" i="1" s="1"/>
  <c r="G20" i="1"/>
  <c r="F7" i="1" l="1"/>
  <c r="H21" i="1"/>
  <c r="H20" i="1" l="1"/>
  <c r="H18" i="1"/>
  <c r="G18" i="1"/>
  <c r="G9" i="1" s="1"/>
  <c r="G8" i="1" s="1"/>
  <c r="G7" i="1" s="1"/>
  <c r="H9" i="1"/>
  <c r="H8" i="1"/>
  <c r="D15" i="1" l="1"/>
  <c r="D25" i="1" l="1"/>
  <c r="D27" i="1"/>
  <c r="D19" i="1"/>
  <c r="D11" i="1"/>
  <c r="D14" i="1"/>
  <c r="D17" i="1"/>
  <c r="D18" i="1"/>
  <c r="D23" i="1"/>
  <c r="D26" i="1"/>
  <c r="D22" i="1"/>
  <c r="D10" i="1"/>
  <c r="H7" i="1"/>
  <c r="D16" i="1"/>
  <c r="D24" i="1"/>
  <c r="D13" i="1"/>
  <c r="D12" i="1"/>
  <c r="D9" i="1" l="1"/>
  <c r="D8" i="1" s="1"/>
  <c r="D7" i="1" s="1"/>
  <c r="D21" i="1"/>
  <c r="D20" i="1" s="1"/>
</calcChain>
</file>

<file path=xl/sharedStrings.xml><?xml version="1.0" encoding="utf-8"?>
<sst xmlns="http://schemas.openxmlformats.org/spreadsheetml/2006/main" count="54" uniqueCount="51">
  <si>
    <t/>
  </si>
  <si>
    <t>тыс. рублей</t>
  </si>
  <si>
    <t>Наименование</t>
  </si>
  <si>
    <t>группа, подгруппа, статья доходов</t>
  </si>
  <si>
    <t>1</t>
  </si>
  <si>
    <t>2</t>
  </si>
  <si>
    <t>3</t>
  </si>
  <si>
    <t>Доходы - всего</t>
  </si>
  <si>
    <t>НАЛОГОВЫЕ И НЕНАЛОГОВЫЕ ДОХОДЫ</t>
  </si>
  <si>
    <t>1 00 00</t>
  </si>
  <si>
    <t>НАЛОГОВЫЕ  ДОХОДЫ</t>
  </si>
  <si>
    <t>Налог на прибыль организаций</t>
  </si>
  <si>
    <t>1 01 01</t>
  </si>
  <si>
    <t>Налог на доходы физических лиц</t>
  </si>
  <si>
    <t>1 01 02</t>
  </si>
  <si>
    <t>Акцизы</t>
  </si>
  <si>
    <t>1 03 02</t>
  </si>
  <si>
    <t>Налог на имущество организаций</t>
  </si>
  <si>
    <t>1 06 02</t>
  </si>
  <si>
    <t>Транспортный налог</t>
  </si>
  <si>
    <t>1 06 04</t>
  </si>
  <si>
    <t xml:space="preserve"> Налог на игорный бизнес</t>
  </si>
  <si>
    <t>1 06 05</t>
  </si>
  <si>
    <t xml:space="preserve"> Налог на добычу полезных ископаемых</t>
  </si>
  <si>
    <t>1 07 01</t>
  </si>
  <si>
    <t xml:space="preserve"> Сбор за  пользование объектами животного мира   </t>
  </si>
  <si>
    <t>1 07 04</t>
  </si>
  <si>
    <t>Остальные налоговые доходы</t>
  </si>
  <si>
    <t>НЕНАЛОГОВЫЕ ДОХОДЫ</t>
  </si>
  <si>
    <t>БЕЗВОЗМЕЗДНЫЕ ПОСТУПЛЕНИЯ</t>
  </si>
  <si>
    <t>2 00 00</t>
  </si>
  <si>
    <t>БЕЗВОЗМЕЗДНЫЕ ПОСТУПЛЕНИЯ ОТ ДРУГИХ БЮДЖЕТОВ БЮДЖЕТНОЙ СИСТЕМЫ РОССИЙСКОЙ ФЕДЕРАЦИИ</t>
  </si>
  <si>
    <t>2 02 00</t>
  </si>
  <si>
    <t>Дотации бюджетам субъектов Российской Федерации и муниципальных образований</t>
  </si>
  <si>
    <t>2 02 01</t>
  </si>
  <si>
    <t>Субсидии бюджетам бюджетной системы Российской Федерации (межбюджетные субсидии)</t>
  </si>
  <si>
    <t>2 02 02</t>
  </si>
  <si>
    <t>Субвенции бюджетам субъектов Российской Федерации и муниципальных образований</t>
  </si>
  <si>
    <t>2 02 03</t>
  </si>
  <si>
    <t>Иные межбюджетные трансферты</t>
  </si>
  <si>
    <t>2 02 04</t>
  </si>
  <si>
    <t>БЕЗВОЗМЕЗДНЫЕ ПОСТУПЛЕНИЯ ОТ ГОСУДАРСТВЕННЫХ (МУНИЦИПАЛЬНЫХ) ОРГАНИЗАЦИЙ</t>
  </si>
  <si>
    <t>2 03 00</t>
  </si>
  <si>
    <t>ИНЫЕ БЕЗВОЗМЕЗДНЫЕ ПОСТУПЛЕНИЯ</t>
  </si>
  <si>
    <t>Исполнено за I квартал 2016 года</t>
  </si>
  <si>
    <t>Сумма</t>
  </si>
  <si>
    <t>Удельный вес, %</t>
  </si>
  <si>
    <t>Темп роста, %</t>
  </si>
  <si>
    <t>Сведения о фактических поступлениях доходов в областной бюджет по видам доходов за I квартал 2017 года в сравнении с соответствующим периодом 2016 года</t>
  </si>
  <si>
    <t>Исполнено за I квартал 2017 года</t>
  </si>
  <si>
    <t>Отклонение 2017 года от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</si>
</sst>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0"/>
      <color rgb="FF000000"/>
      <name val="Times New Roman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32"/>
      <name val="Arial Cyr"/>
      <family val="2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b/>
      <sz val="12"/>
      <color indexed="24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0">
    <xf numFmtId="0" fontId="0" fillId="0" borderId="0">
      <alignment vertical="top" wrapText="1"/>
    </xf>
    <xf numFmtId="0" fontId="3" fillId="4" borderId="0"/>
    <xf numFmtId="165" fontId="7" fillId="0" borderId="20">
      <alignment wrapText="1"/>
    </xf>
    <xf numFmtId="165" fontId="8" fillId="0" borderId="21" applyBorder="0">
      <alignment wrapText="1"/>
    </xf>
    <xf numFmtId="165" fontId="9" fillId="0" borderId="21" applyBorder="0">
      <alignment wrapText="1"/>
    </xf>
    <xf numFmtId="0" fontId="10" fillId="4" borderId="0"/>
    <xf numFmtId="0" fontId="11" fillId="0" borderId="0"/>
    <xf numFmtId="0" fontId="10" fillId="0" borderId="0"/>
    <xf numFmtId="0" fontId="12" fillId="2" borderId="1" applyNumberFormat="0" applyFont="0" applyAlignment="0" applyProtection="0"/>
    <xf numFmtId="1" fontId="13" fillId="0" borderId="0"/>
  </cellStyleXfs>
  <cellXfs count="55">
    <xf numFmtId="0" fontId="0" fillId="0" borderId="0" xfId="0">
      <alignment vertical="top" wrapText="1"/>
    </xf>
    <xf numFmtId="0" fontId="0" fillId="3" borderId="0" xfId="0" applyFont="1" applyFill="1" applyAlignment="1">
      <alignment vertical="top" wrapText="1"/>
    </xf>
    <xf numFmtId="0" fontId="0" fillId="3" borderId="0" xfId="0" applyFill="1" applyAlignment="1">
      <alignment horizontal="right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right" wrapText="1"/>
    </xf>
    <xf numFmtId="164" fontId="4" fillId="3" borderId="9" xfId="0" applyNumberFormat="1" applyFont="1" applyFill="1" applyBorder="1" applyAlignment="1">
      <alignment horizontal="right" wrapText="1"/>
    </xf>
    <xf numFmtId="0" fontId="5" fillId="3" borderId="12" xfId="0" applyFont="1" applyFill="1" applyBorder="1" applyAlignment="1">
      <alignment wrapText="1"/>
    </xf>
    <xf numFmtId="49" fontId="5" fillId="3" borderId="13" xfId="0" applyNumberFormat="1" applyFont="1" applyFill="1" applyBorder="1" applyAlignment="1">
      <alignment horizontal="center" wrapText="1"/>
    </xf>
    <xf numFmtId="164" fontId="5" fillId="3" borderId="14" xfId="0" applyNumberFormat="1" applyFont="1" applyFill="1" applyBorder="1" applyAlignment="1">
      <alignment horizontal="right" wrapText="1"/>
    </xf>
    <xf numFmtId="164" fontId="5" fillId="3" borderId="12" xfId="0" applyNumberFormat="1" applyFont="1" applyFill="1" applyBorder="1" applyAlignment="1">
      <alignment horizontal="right" wrapText="1"/>
    </xf>
    <xf numFmtId="0" fontId="6" fillId="3" borderId="0" xfId="0" applyFont="1" applyFill="1" applyAlignment="1">
      <alignment vertical="top" wrapText="1"/>
    </xf>
    <xf numFmtId="0" fontId="5" fillId="3" borderId="13" xfId="0" applyFont="1" applyFill="1" applyBorder="1" applyAlignment="1">
      <alignment horizontal="center" wrapText="1"/>
    </xf>
    <xf numFmtId="164" fontId="5" fillId="3" borderId="16" xfId="0" applyNumberFormat="1" applyFont="1" applyFill="1" applyBorder="1" applyAlignment="1">
      <alignment horizontal="right" wrapText="1"/>
    </xf>
    <xf numFmtId="164" fontId="5" fillId="3" borderId="15" xfId="0" applyNumberFormat="1" applyFont="1" applyFill="1" applyBorder="1" applyAlignment="1">
      <alignment horizontal="right" wrapText="1"/>
    </xf>
    <xf numFmtId="164" fontId="4" fillId="3" borderId="19" xfId="0" applyNumberFormat="1" applyFont="1" applyFill="1" applyBorder="1" applyAlignment="1">
      <alignment horizontal="right" wrapText="1"/>
    </xf>
    <xf numFmtId="0" fontId="5" fillId="0" borderId="12" xfId="0" applyFont="1" applyFill="1" applyBorder="1" applyAlignment="1">
      <alignment wrapText="1"/>
    </xf>
    <xf numFmtId="0" fontId="5" fillId="0" borderId="18" xfId="0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horizontal="center" wrapText="1"/>
    </xf>
    <xf numFmtId="164" fontId="0" fillId="3" borderId="0" xfId="0" applyNumberFormat="1" applyFont="1" applyFill="1" applyAlignment="1">
      <alignment vertical="top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wrapText="1"/>
    </xf>
    <xf numFmtId="0" fontId="4" fillId="3" borderId="18" xfId="0" applyFont="1" applyFill="1" applyBorder="1" applyAlignment="1">
      <alignment horizontal="center" wrapText="1"/>
    </xf>
    <xf numFmtId="164" fontId="4" fillId="3" borderId="17" xfId="0" applyNumberFormat="1" applyFont="1" applyFill="1" applyBorder="1" applyAlignment="1">
      <alignment horizontal="right" wrapText="1"/>
    </xf>
    <xf numFmtId="0" fontId="1" fillId="3" borderId="28" xfId="1" applyFont="1" applyFill="1" applyBorder="1" applyAlignment="1">
      <alignment horizontal="right"/>
    </xf>
    <xf numFmtId="0" fontId="2" fillId="3" borderId="4" xfId="0" applyFont="1" applyFill="1" applyBorder="1" applyAlignment="1">
      <alignment horizontal="center" vertical="center" wrapText="1"/>
    </xf>
    <xf numFmtId="164" fontId="4" fillId="3" borderId="28" xfId="0" applyNumberFormat="1" applyFont="1" applyFill="1" applyBorder="1" applyAlignment="1">
      <alignment horizontal="right" wrapText="1"/>
    </xf>
    <xf numFmtId="164" fontId="4" fillId="3" borderId="25" xfId="0" applyNumberFormat="1" applyFont="1" applyFill="1" applyBorder="1" applyAlignment="1">
      <alignment horizontal="right" wrapText="1"/>
    </xf>
    <xf numFmtId="0" fontId="5" fillId="3" borderId="29" xfId="0" applyFont="1" applyFill="1" applyBorder="1" applyAlignment="1">
      <alignment wrapText="1"/>
    </xf>
    <xf numFmtId="49" fontId="5" fillId="3" borderId="30" xfId="0" applyNumberFormat="1" applyFont="1" applyFill="1" applyBorder="1" applyAlignment="1">
      <alignment horizontal="center" wrapText="1"/>
    </xf>
    <xf numFmtId="164" fontId="5" fillId="3" borderId="8" xfId="0" applyNumberFormat="1" applyFont="1" applyFill="1" applyBorder="1" applyAlignment="1">
      <alignment horizontal="right" wrapText="1"/>
    </xf>
    <xf numFmtId="0" fontId="4" fillId="0" borderId="9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wrapText="1"/>
    </xf>
    <xf numFmtId="0" fontId="4" fillId="0" borderId="32" xfId="0" applyFont="1" applyFill="1" applyBorder="1" applyAlignment="1">
      <alignment horizontal="center" wrapText="1"/>
    </xf>
    <xf numFmtId="164" fontId="5" fillId="3" borderId="24" xfId="0" applyNumberFormat="1" applyFont="1" applyFill="1" applyBorder="1" applyAlignment="1">
      <alignment horizontal="right" wrapText="1"/>
    </xf>
    <xf numFmtId="164" fontId="5" fillId="3" borderId="31" xfId="0" applyNumberFormat="1" applyFont="1" applyFill="1" applyBorder="1" applyAlignment="1">
      <alignment horizontal="right" wrapText="1"/>
    </xf>
    <xf numFmtId="164" fontId="5" fillId="3" borderId="23" xfId="0" applyNumberFormat="1" applyFont="1" applyFill="1" applyBorder="1" applyAlignment="1">
      <alignment horizontal="right" wrapText="1"/>
    </xf>
    <xf numFmtId="4" fontId="4" fillId="3" borderId="28" xfId="0" applyNumberFormat="1" applyFont="1" applyFill="1" applyBorder="1" applyAlignment="1">
      <alignment horizontal="right" wrapText="1"/>
    </xf>
    <xf numFmtId="4" fontId="4" fillId="3" borderId="17" xfId="0" applyNumberFormat="1" applyFont="1" applyFill="1" applyBorder="1" applyAlignment="1">
      <alignment horizontal="right" wrapText="1"/>
    </xf>
    <xf numFmtId="4" fontId="5" fillId="3" borderId="12" xfId="0" applyNumberFormat="1" applyFont="1" applyFill="1" applyBorder="1" applyAlignment="1">
      <alignment horizontal="right" wrapText="1"/>
    </xf>
    <xf numFmtId="4" fontId="4" fillId="3" borderId="11" xfId="0" applyNumberFormat="1" applyFont="1" applyFill="1" applyBorder="1" applyAlignment="1">
      <alignment horizontal="right" wrapText="1"/>
    </xf>
    <xf numFmtId="4" fontId="5" fillId="3" borderId="14" xfId="0" applyNumberFormat="1" applyFont="1" applyFill="1" applyBorder="1" applyAlignment="1">
      <alignment horizontal="right" wrapText="1"/>
    </xf>
    <xf numFmtId="4" fontId="5" fillId="3" borderId="15" xfId="0" applyNumberFormat="1" applyFont="1" applyFill="1" applyBorder="1" applyAlignment="1">
      <alignment horizontal="right" wrapText="1"/>
    </xf>
    <xf numFmtId="164" fontId="5" fillId="3" borderId="34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top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</cellXfs>
  <cellStyles count="10">
    <cellStyle name="ЗГ1" xfId="2"/>
    <cellStyle name="ЗГ2" xfId="3"/>
    <cellStyle name="ЗГ3" xfId="4"/>
    <cellStyle name="Обычный" xfId="0" builtinId="0"/>
    <cellStyle name="Обычный 14" xfId="5"/>
    <cellStyle name="Обычный 2" xfId="6"/>
    <cellStyle name="Обычный 3" xfId="1"/>
    <cellStyle name="Обычный 4" xfId="7"/>
    <cellStyle name="Примечание 2" xfId="8"/>
    <cellStyle name="ТЕКСТ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view="pageBreakPreview" zoomScaleNormal="115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28" sqref="E28"/>
    </sheetView>
  </sheetViews>
  <sheetFormatPr defaultColWidth="8.83203125" defaultRowHeight="12.75" x14ac:dyDescent="0.2"/>
  <cols>
    <col min="1" max="1" width="60.83203125" style="1" customWidth="1"/>
    <col min="2" max="2" width="18.1640625" style="1" customWidth="1"/>
    <col min="3" max="3" width="17.5" style="1" customWidth="1"/>
    <col min="4" max="4" width="12.83203125" style="1" customWidth="1"/>
    <col min="5" max="5" width="17" style="1" customWidth="1"/>
    <col min="6" max="6" width="12.33203125" style="1" customWidth="1"/>
    <col min="7" max="7" width="19" style="1" customWidth="1"/>
    <col min="8" max="8" width="14.1640625" style="1" customWidth="1"/>
    <col min="9" max="9" width="8.83203125" style="1"/>
    <col min="10" max="11" width="11.6640625" style="1" bestFit="1" customWidth="1"/>
    <col min="12" max="16384" width="8.83203125" style="1"/>
  </cols>
  <sheetData>
    <row r="1" spans="1:8" ht="2.25" customHeight="1" x14ac:dyDescent="0.2"/>
    <row r="2" spans="1:8" ht="38.25" customHeight="1" x14ac:dyDescent="0.2">
      <c r="A2" s="49" t="s">
        <v>48</v>
      </c>
      <c r="B2" s="49"/>
      <c r="C2" s="49"/>
      <c r="D2" s="49"/>
      <c r="E2" s="49"/>
      <c r="F2" s="49"/>
      <c r="G2" s="49"/>
      <c r="H2" s="49"/>
    </row>
    <row r="3" spans="1:8" ht="13.5" customHeight="1" thickBot="1" x14ac:dyDescent="0.25">
      <c r="A3" s="1" t="s">
        <v>0</v>
      </c>
      <c r="D3" s="2"/>
      <c r="E3" s="2"/>
      <c r="F3" s="2"/>
      <c r="G3" s="2"/>
      <c r="H3" s="2" t="s">
        <v>1</v>
      </c>
    </row>
    <row r="4" spans="1:8" ht="33" customHeight="1" thickBot="1" x14ac:dyDescent="0.25">
      <c r="A4" s="47" t="s">
        <v>2</v>
      </c>
      <c r="B4" s="51" t="s">
        <v>3</v>
      </c>
      <c r="C4" s="53" t="s">
        <v>44</v>
      </c>
      <c r="D4" s="54"/>
      <c r="E4" s="53" t="s">
        <v>49</v>
      </c>
      <c r="F4" s="54"/>
      <c r="G4" s="47" t="s">
        <v>50</v>
      </c>
      <c r="H4" s="47" t="s">
        <v>47</v>
      </c>
    </row>
    <row r="5" spans="1:8" ht="41.25" customHeight="1" thickBot="1" x14ac:dyDescent="0.25">
      <c r="A5" s="50"/>
      <c r="B5" s="52"/>
      <c r="C5" s="3" t="s">
        <v>45</v>
      </c>
      <c r="D5" s="20" t="s">
        <v>46</v>
      </c>
      <c r="E5" s="3" t="s">
        <v>45</v>
      </c>
      <c r="F5" s="20" t="s">
        <v>46</v>
      </c>
      <c r="G5" s="48"/>
      <c r="H5" s="48"/>
    </row>
    <row r="6" spans="1:8" ht="15" customHeight="1" thickBot="1" x14ac:dyDescent="0.25">
      <c r="A6" s="21" t="s">
        <v>4</v>
      </c>
      <c r="B6" s="4" t="s">
        <v>5</v>
      </c>
      <c r="C6" s="21" t="s">
        <v>6</v>
      </c>
      <c r="D6" s="22">
        <v>4</v>
      </c>
      <c r="E6" s="21" t="s">
        <v>6</v>
      </c>
      <c r="F6" s="22">
        <v>4</v>
      </c>
      <c r="G6" s="22">
        <v>5</v>
      </c>
      <c r="H6" s="22">
        <v>6</v>
      </c>
    </row>
    <row r="7" spans="1:8" ht="18.75" customHeight="1" thickBot="1" x14ac:dyDescent="0.35">
      <c r="A7" s="26" t="s">
        <v>7</v>
      </c>
      <c r="B7" s="27"/>
      <c r="C7" s="28">
        <f>C8+C20</f>
        <v>7668954.2999999989</v>
      </c>
      <c r="D7" s="40">
        <f t="shared" ref="D7:G7" si="0">D8+D20</f>
        <v>100.00000000000001</v>
      </c>
      <c r="E7" s="28">
        <f>E8+E20</f>
        <v>10541193.5</v>
      </c>
      <c r="F7" s="40">
        <f t="shared" ref="F7" si="1">F8+F20</f>
        <v>99.999999999999986</v>
      </c>
      <c r="G7" s="28">
        <f t="shared" si="0"/>
        <v>2872239.1999999997</v>
      </c>
      <c r="H7" s="29">
        <f>E7/C7*100</f>
        <v>137.45281413399479</v>
      </c>
    </row>
    <row r="8" spans="1:8" ht="20.45" customHeight="1" x14ac:dyDescent="0.25">
      <c r="A8" s="23" t="s">
        <v>8</v>
      </c>
      <c r="B8" s="24" t="s">
        <v>9</v>
      </c>
      <c r="C8" s="15">
        <f>SUM(C10:C19)</f>
        <v>7183798.6999999993</v>
      </c>
      <c r="D8" s="41">
        <f>D9+D19</f>
        <v>93.673771142435953</v>
      </c>
      <c r="E8" s="15">
        <f>SUM(E10:E19)</f>
        <v>9081466.6999999993</v>
      </c>
      <c r="F8" s="41">
        <f>F9+F19</f>
        <v>86.152167683858551</v>
      </c>
      <c r="G8" s="25">
        <f t="shared" ref="G8" si="2">G9+G19</f>
        <v>1897667.9999999995</v>
      </c>
      <c r="H8" s="37">
        <f t="shared" ref="H8:H27" si="3">E8/C8*100</f>
        <v>126.41594063597579</v>
      </c>
    </row>
    <row r="9" spans="1:8" s="11" customFormat="1" ht="15.75" x14ac:dyDescent="0.25">
      <c r="A9" s="7" t="s">
        <v>10</v>
      </c>
      <c r="B9" s="8"/>
      <c r="C9" s="9">
        <f>C10+C11+C12+C13+C14+C18</f>
        <v>7074319.5</v>
      </c>
      <c r="D9" s="42">
        <f>SUM(D10:D18)</f>
        <v>92.548741619180092</v>
      </c>
      <c r="E9" s="9">
        <f>E10+E11+E12+E13+E14+E18</f>
        <v>8873714.5999999996</v>
      </c>
      <c r="F9" s="42">
        <f>SUM(F10:F18)</f>
        <v>84.416641246553326</v>
      </c>
      <c r="G9" s="10">
        <f t="shared" ref="G9" si="4">SUM(G10:G18)</f>
        <v>1801000.7999999996</v>
      </c>
      <c r="H9" s="37">
        <f t="shared" si="3"/>
        <v>125.43559278033737</v>
      </c>
    </row>
    <row r="10" spans="1:8" ht="15.75" x14ac:dyDescent="0.25">
      <c r="A10" s="7" t="s">
        <v>11</v>
      </c>
      <c r="B10" s="8" t="s">
        <v>12</v>
      </c>
      <c r="C10" s="9">
        <v>1817570.1</v>
      </c>
      <c r="D10" s="42">
        <f>C10/C7*100</f>
        <v>23.700364207412221</v>
      </c>
      <c r="E10" s="9">
        <v>3485076.3</v>
      </c>
      <c r="F10" s="42">
        <f>E10/E7*100</f>
        <v>33.06149630969206</v>
      </c>
      <c r="G10" s="39">
        <f>E10-C10</f>
        <v>1667506.1999999997</v>
      </c>
      <c r="H10" s="37">
        <f t="shared" si="3"/>
        <v>191.74370771174105</v>
      </c>
    </row>
    <row r="11" spans="1:8" ht="15.75" x14ac:dyDescent="0.25">
      <c r="A11" s="7" t="s">
        <v>13</v>
      </c>
      <c r="B11" s="8" t="s">
        <v>14</v>
      </c>
      <c r="C11" s="9">
        <v>2640522.1</v>
      </c>
      <c r="D11" s="42">
        <f>C11/C7*100</f>
        <v>34.431318752284135</v>
      </c>
      <c r="E11" s="9">
        <v>2779215.4</v>
      </c>
      <c r="F11" s="42">
        <f>E11/E7*100</f>
        <v>26.365282071712276</v>
      </c>
      <c r="G11" s="39">
        <f t="shared" ref="G11:G19" si="5">E11-C11</f>
        <v>138693.29999999981</v>
      </c>
      <c r="H11" s="37">
        <f t="shared" si="3"/>
        <v>105.25249533037424</v>
      </c>
    </row>
    <row r="12" spans="1:8" ht="15.75" x14ac:dyDescent="0.25">
      <c r="A12" s="7" t="s">
        <v>15</v>
      </c>
      <c r="B12" s="12" t="s">
        <v>16</v>
      </c>
      <c r="C12" s="9">
        <v>1764740.4</v>
      </c>
      <c r="D12" s="42">
        <f>C12/C7*100</f>
        <v>23.011486715992039</v>
      </c>
      <c r="E12" s="9">
        <v>1832200.1</v>
      </c>
      <c r="F12" s="42">
        <f>E12/E7*100</f>
        <v>17.381334476024939</v>
      </c>
      <c r="G12" s="39">
        <f t="shared" si="5"/>
        <v>67459.700000000186</v>
      </c>
      <c r="H12" s="37">
        <f t="shared" si="3"/>
        <v>103.82264156246438</v>
      </c>
    </row>
    <row r="13" spans="1:8" ht="15.75" x14ac:dyDescent="0.25">
      <c r="A13" s="7" t="s">
        <v>17</v>
      </c>
      <c r="B13" s="12" t="s">
        <v>18</v>
      </c>
      <c r="C13" s="9">
        <v>734334.9</v>
      </c>
      <c r="D13" s="42">
        <f>C13/C7*100</f>
        <v>9.5754241226864547</v>
      </c>
      <c r="E13" s="9">
        <v>623540.5</v>
      </c>
      <c r="F13" s="42">
        <f>E13/E7*100</f>
        <v>5.9152742049560132</v>
      </c>
      <c r="G13" s="39">
        <f t="shared" si="5"/>
        <v>-110794.40000000002</v>
      </c>
      <c r="H13" s="37">
        <f t="shared" si="3"/>
        <v>84.912279124960548</v>
      </c>
    </row>
    <row r="14" spans="1:8" ht="15.75" x14ac:dyDescent="0.25">
      <c r="A14" s="7" t="s">
        <v>19</v>
      </c>
      <c r="B14" s="12" t="s">
        <v>20</v>
      </c>
      <c r="C14" s="9">
        <v>75908.5</v>
      </c>
      <c r="D14" s="42">
        <f>C14/C7*100</f>
        <v>0.98981552152423191</v>
      </c>
      <c r="E14" s="9">
        <v>110715.8</v>
      </c>
      <c r="F14" s="42">
        <f>E14/E7*100</f>
        <v>1.0503156023082205</v>
      </c>
      <c r="G14" s="39">
        <f t="shared" si="5"/>
        <v>34807.300000000003</v>
      </c>
      <c r="H14" s="37">
        <f t="shared" si="3"/>
        <v>145.85428509323725</v>
      </c>
    </row>
    <row r="15" spans="1:8" ht="15.75" x14ac:dyDescent="0.25">
      <c r="A15" s="7" t="s">
        <v>21</v>
      </c>
      <c r="B15" s="12" t="s">
        <v>22</v>
      </c>
      <c r="C15" s="9">
        <v>482</v>
      </c>
      <c r="D15" s="42">
        <f>C15/C7*100</f>
        <v>6.2850811355076152E-3</v>
      </c>
      <c r="E15" s="9">
        <v>479.9</v>
      </c>
      <c r="F15" s="42">
        <f>E15/E7*100</f>
        <v>4.5526154130459701E-3</v>
      </c>
      <c r="G15" s="39">
        <f t="shared" si="5"/>
        <v>-2.1000000000000227</v>
      </c>
      <c r="H15" s="37">
        <f t="shared" si="3"/>
        <v>99.564315352697079</v>
      </c>
    </row>
    <row r="16" spans="1:8" ht="15.75" x14ac:dyDescent="0.25">
      <c r="A16" s="7" t="s">
        <v>23</v>
      </c>
      <c r="B16" s="12" t="s">
        <v>24</v>
      </c>
      <c r="C16" s="9">
        <v>22689.1</v>
      </c>
      <c r="D16" s="42">
        <f>C16/C7*100</f>
        <v>0.29585650288723198</v>
      </c>
      <c r="E16" s="9">
        <v>24316</v>
      </c>
      <c r="F16" s="42">
        <f>E16/E7*100</f>
        <v>0.2306759666256008</v>
      </c>
      <c r="G16" s="39">
        <f t="shared" si="5"/>
        <v>1626.9000000000015</v>
      </c>
      <c r="H16" s="37">
        <f t="shared" si="3"/>
        <v>107.17040340956672</v>
      </c>
    </row>
    <row r="17" spans="1:8" ht="15.75" x14ac:dyDescent="0.25">
      <c r="A17" s="7" t="s">
        <v>25</v>
      </c>
      <c r="B17" s="12" t="s">
        <v>26</v>
      </c>
      <c r="C17" s="9">
        <v>30.1</v>
      </c>
      <c r="D17" s="42">
        <f>C17/C7*100</f>
        <v>3.9249158128377434E-4</v>
      </c>
      <c r="E17" s="9">
        <v>11</v>
      </c>
      <c r="F17" s="42">
        <f>E17/E7*100</f>
        <v>1.0435250998855111E-4</v>
      </c>
      <c r="G17" s="39">
        <f t="shared" si="5"/>
        <v>-19.100000000000001</v>
      </c>
      <c r="H17" s="37">
        <f t="shared" si="3"/>
        <v>36.544850498338874</v>
      </c>
    </row>
    <row r="18" spans="1:8" ht="15.75" x14ac:dyDescent="0.25">
      <c r="A18" s="7" t="s">
        <v>27</v>
      </c>
      <c r="B18" s="12"/>
      <c r="C18" s="9">
        <v>41243.5</v>
      </c>
      <c r="D18" s="42">
        <f>C18/C7*100</f>
        <v>0.53779822367698826</v>
      </c>
      <c r="E18" s="9">
        <v>42966.5</v>
      </c>
      <c r="F18" s="42">
        <f>E18/E7*100</f>
        <v>0.40760564731118926</v>
      </c>
      <c r="G18" s="39">
        <f t="shared" si="5"/>
        <v>1723</v>
      </c>
      <c r="H18" s="37">
        <f t="shared" si="3"/>
        <v>104.17762798986507</v>
      </c>
    </row>
    <row r="19" spans="1:8" s="11" customFormat="1" ht="16.5" thickBot="1" x14ac:dyDescent="0.3">
      <c r="A19" s="30" t="s">
        <v>28</v>
      </c>
      <c r="B19" s="31"/>
      <c r="C19" s="32">
        <v>86278</v>
      </c>
      <c r="D19" s="42">
        <f>C19/C7*100</f>
        <v>1.1250295232558631</v>
      </c>
      <c r="E19" s="32">
        <v>182945.2</v>
      </c>
      <c r="F19" s="42">
        <f>E19/E7*100</f>
        <v>1.7355264373052255</v>
      </c>
      <c r="G19" s="39">
        <f t="shared" si="5"/>
        <v>96667.200000000012</v>
      </c>
      <c r="H19" s="38">
        <f t="shared" si="3"/>
        <v>212.04154013769445</v>
      </c>
    </row>
    <row r="20" spans="1:8" ht="20.45" customHeight="1" x14ac:dyDescent="0.25">
      <c r="A20" s="33" t="s">
        <v>29</v>
      </c>
      <c r="B20" s="34" t="s">
        <v>30</v>
      </c>
      <c r="C20" s="5">
        <f>C21+C26+C27</f>
        <v>485155.60000000009</v>
      </c>
      <c r="D20" s="43">
        <f t="shared" ref="D20:G20" si="6">D21+D26+D27</f>
        <v>6.3262288575640611</v>
      </c>
      <c r="E20" s="5">
        <f>E21+E26+E27</f>
        <v>1459726.8</v>
      </c>
      <c r="F20" s="43">
        <f t="shared" ref="F20" si="7">F21+F26+F27</f>
        <v>13.847832316141432</v>
      </c>
      <c r="G20" s="5">
        <f t="shared" si="6"/>
        <v>974571.20000000007</v>
      </c>
      <c r="H20" s="6">
        <f t="shared" si="3"/>
        <v>300.87806880926445</v>
      </c>
    </row>
    <row r="21" spans="1:8" s="11" customFormat="1" ht="47.25" x14ac:dyDescent="0.25">
      <c r="A21" s="16" t="s">
        <v>31</v>
      </c>
      <c r="B21" s="17" t="s">
        <v>32</v>
      </c>
      <c r="C21" s="9">
        <f>SUM(C22:C25)</f>
        <v>987929.8</v>
      </c>
      <c r="D21" s="44">
        <f t="shared" ref="D21:G21" si="8">SUM(D22:D25)</f>
        <v>12.882196990012055</v>
      </c>
      <c r="E21" s="9">
        <f>SUM(E22:E25)</f>
        <v>1443914.3</v>
      </c>
      <c r="F21" s="44">
        <f t="shared" ref="F21" si="9">SUM(F22:F25)</f>
        <v>13.697825583032889</v>
      </c>
      <c r="G21" s="9">
        <f t="shared" si="8"/>
        <v>455984.5</v>
      </c>
      <c r="H21" s="10">
        <f t="shared" si="3"/>
        <v>146.15555680170797</v>
      </c>
    </row>
    <row r="22" spans="1:8" ht="31.5" x14ac:dyDescent="0.25">
      <c r="A22" s="16" t="s">
        <v>33</v>
      </c>
      <c r="B22" s="18" t="s">
        <v>34</v>
      </c>
      <c r="C22" s="9">
        <v>60402</v>
      </c>
      <c r="D22" s="42">
        <f>C22/C7*100</f>
        <v>0.78761715922599784</v>
      </c>
      <c r="E22" s="9">
        <v>74667</v>
      </c>
      <c r="F22" s="42">
        <f>E22/E7*100</f>
        <v>0.70833535121046776</v>
      </c>
      <c r="G22" s="39">
        <f t="shared" ref="G22:G27" si="10">E22-C22</f>
        <v>14265</v>
      </c>
      <c r="H22" s="10">
        <f t="shared" si="3"/>
        <v>123.61676765670011</v>
      </c>
    </row>
    <row r="23" spans="1:8" ht="30" customHeight="1" x14ac:dyDescent="0.25">
      <c r="A23" s="16" t="s">
        <v>35</v>
      </c>
      <c r="B23" s="18" t="s">
        <v>36</v>
      </c>
      <c r="C23" s="9">
        <v>119264</v>
      </c>
      <c r="D23" s="42">
        <f>C23/C7*100</f>
        <v>1.5551533538281748</v>
      </c>
      <c r="E23" s="9">
        <v>621967.5</v>
      </c>
      <c r="F23" s="42">
        <f>E23/E7*100</f>
        <v>5.9003517960276506</v>
      </c>
      <c r="G23" s="39">
        <f t="shared" si="10"/>
        <v>502703.5</v>
      </c>
      <c r="H23" s="10">
        <f t="shared" si="3"/>
        <v>521.50481285215994</v>
      </c>
    </row>
    <row r="24" spans="1:8" ht="31.5" x14ac:dyDescent="0.25">
      <c r="A24" s="16" t="s">
        <v>37</v>
      </c>
      <c r="B24" s="18" t="s">
        <v>38</v>
      </c>
      <c r="C24" s="9">
        <v>653036.6</v>
      </c>
      <c r="D24" s="42">
        <f>C24/C7*100</f>
        <v>8.5153278328963307</v>
      </c>
      <c r="E24" s="9">
        <v>679972.5</v>
      </c>
      <c r="F24" s="42">
        <f>E24/E7*100</f>
        <v>6.4506215543809153</v>
      </c>
      <c r="G24" s="39">
        <f t="shared" si="10"/>
        <v>26935.900000000023</v>
      </c>
      <c r="H24" s="10">
        <f t="shared" si="3"/>
        <v>104.12471521504307</v>
      </c>
    </row>
    <row r="25" spans="1:8" ht="15.75" x14ac:dyDescent="0.25">
      <c r="A25" s="16" t="s">
        <v>39</v>
      </c>
      <c r="B25" s="18" t="s">
        <v>40</v>
      </c>
      <c r="C25" s="9">
        <v>155227.20000000001</v>
      </c>
      <c r="D25" s="42">
        <f>C25/C7*100</f>
        <v>2.0240986440615512</v>
      </c>
      <c r="E25" s="9">
        <v>67307.3</v>
      </c>
      <c r="F25" s="42">
        <f>E25/E7*100</f>
        <v>0.6385168814138551</v>
      </c>
      <c r="G25" s="39">
        <f t="shared" si="10"/>
        <v>-87919.900000000009</v>
      </c>
      <c r="H25" s="10">
        <f t="shared" si="3"/>
        <v>43.360506406093776</v>
      </c>
    </row>
    <row r="26" spans="1:8" ht="47.25" x14ac:dyDescent="0.25">
      <c r="A26" s="16" t="s">
        <v>41</v>
      </c>
      <c r="B26" s="17" t="s">
        <v>42</v>
      </c>
      <c r="C26" s="9">
        <v>67018.600000000006</v>
      </c>
      <c r="D26" s="42">
        <f>C26/C7*100</f>
        <v>0.87389489333637071</v>
      </c>
      <c r="E26" s="9">
        <v>0</v>
      </c>
      <c r="F26" s="42">
        <f>E26/E7*100</f>
        <v>0</v>
      </c>
      <c r="G26" s="39">
        <f t="shared" si="10"/>
        <v>-67018.600000000006</v>
      </c>
      <c r="H26" s="10">
        <f t="shared" si="3"/>
        <v>0</v>
      </c>
    </row>
    <row r="27" spans="1:8" ht="16.5" thickBot="1" x14ac:dyDescent="0.3">
      <c r="A27" s="35" t="s">
        <v>43</v>
      </c>
      <c r="B27" s="36"/>
      <c r="C27" s="13">
        <v>-569792.80000000005</v>
      </c>
      <c r="D27" s="45">
        <f>C27/C7*100</f>
        <v>-7.4298630257843641</v>
      </c>
      <c r="E27" s="13">
        <v>15812.5</v>
      </c>
      <c r="F27" s="45">
        <f>E27/E7*100</f>
        <v>0.15000673310854223</v>
      </c>
      <c r="G27" s="46">
        <f t="shared" si="10"/>
        <v>585605.30000000005</v>
      </c>
      <c r="H27" s="14">
        <f t="shared" si="3"/>
        <v>-2.7751315916943842</v>
      </c>
    </row>
    <row r="28" spans="1:8" x14ac:dyDescent="0.2">
      <c r="C28" s="19"/>
      <c r="D28" s="19"/>
      <c r="E28" s="19"/>
      <c r="F28" s="19"/>
      <c r="G28" s="19"/>
      <c r="H28" s="19"/>
    </row>
  </sheetData>
  <autoFilter ref="A6:D20"/>
  <mergeCells count="7">
    <mergeCell ref="G4:G5"/>
    <mergeCell ref="H4:H5"/>
    <mergeCell ref="A2:H2"/>
    <mergeCell ref="A4:A5"/>
    <mergeCell ref="B4:B5"/>
    <mergeCell ref="C4:D4"/>
    <mergeCell ref="E4:F4"/>
  </mergeCells>
  <pageMargins left="0" right="0" top="0" bottom="0.19685039370078741" header="0" footer="0.11811023622047245"/>
  <pageSetup paperSize="9" scale="92" fitToHeight="0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Lobach IA.</dc:creator>
  <cp:lastModifiedBy>Klimova EV.</cp:lastModifiedBy>
  <cp:lastPrinted>2016-09-06T11:48:55Z</cp:lastPrinted>
  <dcterms:created xsi:type="dcterms:W3CDTF">2016-06-14T14:48:33Z</dcterms:created>
  <dcterms:modified xsi:type="dcterms:W3CDTF">2017-06-30T08:04:49Z</dcterms:modified>
</cp:coreProperties>
</file>